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5315" windowHeight="9030"/>
  </bookViews>
  <sheets>
    <sheet name="Simple CLV" sheetId="1" r:id="rId1"/>
    <sheet name="Discounted CLV" sheetId="4" r:id="rId2"/>
  </sheets>
  <calcPr calcId="125725"/>
</workbook>
</file>

<file path=xl/calcChain.xml><?xml version="1.0" encoding="utf-8"?>
<calcChain xmlns="http://schemas.openxmlformats.org/spreadsheetml/2006/main">
  <c r="C10" i="1"/>
  <c r="D7" i="4"/>
  <c r="E7" s="1"/>
  <c r="F7" s="1"/>
  <c r="G7" s="1"/>
  <c r="D16"/>
  <c r="E16"/>
  <c r="F16" s="1"/>
  <c r="G16" s="1"/>
  <c r="C16"/>
  <c r="C12"/>
  <c r="F11"/>
  <c r="G11" s="1"/>
  <c r="E11"/>
  <c r="C8"/>
  <c r="C9" s="1"/>
  <c r="B5"/>
  <c r="B18" s="1"/>
  <c r="B19" s="1"/>
  <c r="B9"/>
  <c r="C17" i="1"/>
  <c r="C18" s="1"/>
  <c r="B14"/>
  <c r="C13"/>
  <c r="C14" s="1"/>
  <c r="C1"/>
  <c r="C14" i="4" l="1"/>
  <c r="C18" s="1"/>
  <c r="C19" s="1"/>
  <c r="D12"/>
  <c r="E12" s="1"/>
  <c r="F12" s="1"/>
  <c r="G12" s="1"/>
  <c r="D8"/>
  <c r="D9" s="1"/>
  <c r="C20" i="1"/>
  <c r="D14" i="4" l="1"/>
  <c r="D18" s="1"/>
  <c r="D19" s="1"/>
  <c r="E8"/>
  <c r="E9"/>
  <c r="E14" s="1"/>
  <c r="E18" s="1"/>
  <c r="E19" s="1"/>
  <c r="F8" l="1"/>
  <c r="F9" s="1"/>
  <c r="F14" s="1"/>
  <c r="F18" s="1"/>
  <c r="F19" s="1"/>
  <c r="G8" l="1"/>
  <c r="G9" s="1"/>
  <c r="G14" s="1"/>
  <c r="G18" s="1"/>
  <c r="G19" s="1"/>
</calcChain>
</file>

<file path=xl/sharedStrings.xml><?xml version="1.0" encoding="utf-8"?>
<sst xmlns="http://schemas.openxmlformats.org/spreadsheetml/2006/main" count="29" uniqueCount="23">
  <si>
    <t>Customer Retention Rate</t>
  </si>
  <si>
    <t>Customer Turnover Rate</t>
  </si>
  <si>
    <t>Ave. Cost of Goods</t>
  </si>
  <si>
    <t>Inbound (e.g. AdWords)</t>
  </si>
  <si>
    <t>Trade Shows</t>
  </si>
  <si>
    <t>Total Estimated New Customers Acquired</t>
  </si>
  <si>
    <t>Outbound (e.g. email, social)</t>
  </si>
  <si>
    <t>On-farm events</t>
  </si>
  <si>
    <t>Print ads, flyers, direct mail</t>
  </si>
  <si>
    <t>Website design and maintenance</t>
  </si>
  <si>
    <t>Ave. Share Price</t>
  </si>
  <si>
    <t>Simple Customer Lifetime Value</t>
  </si>
  <si>
    <t>Ave. Acquisition Cost per Customer</t>
  </si>
  <si>
    <t>Average Customer Lifetime in Years</t>
  </si>
  <si>
    <t>Year</t>
  </si>
  <si>
    <t>Total Acquisition Cost</t>
  </si>
  <si>
    <t>Ave. Share Price +$50 Revenue per Year</t>
  </si>
  <si>
    <t>Cumulative Retention Rate</t>
  </si>
  <si>
    <t>CLV per Year</t>
  </si>
  <si>
    <t>Cumulative CLV</t>
  </si>
  <si>
    <t>Discount Rate (10% per year)</t>
  </si>
  <si>
    <t>Ave. Gross Margin per Customer per Year</t>
  </si>
  <si>
    <t>Expected Margin per Customer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</si>
</sst>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9" fontId="0" fillId="0" borderId="0" xfId="0" applyNumberFormat="1"/>
    <xf numFmtId="0" fontId="0" fillId="0" borderId="0" xfId="0" quotePrefix="1"/>
    <xf numFmtId="9" fontId="2" fillId="0" borderId="0" xfId="0" applyNumberFormat="1" applyFont="1" applyAlignment="1">
      <alignment horizontal="left" indent="2"/>
    </xf>
    <xf numFmtId="9" fontId="2" fillId="0" borderId="0" xfId="0" applyNumberFormat="1" applyFont="1"/>
    <xf numFmtId="164" fontId="0" fillId="0" borderId="0" xfId="0" applyNumberFormat="1"/>
    <xf numFmtId="164" fontId="2" fillId="0" borderId="0" xfId="0" applyNumberFormat="1" applyFont="1"/>
    <xf numFmtId="3" fontId="2" fillId="0" borderId="0" xfId="0" applyNumberFormat="1" applyFont="1"/>
    <xf numFmtId="164" fontId="0" fillId="0" borderId="0" xfId="0" applyNumberFormat="1" applyFont="1"/>
    <xf numFmtId="164" fontId="1" fillId="2" borderId="0" xfId="0" applyNumberFormat="1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3" borderId="0" xfId="0" applyFont="1" applyFill="1" applyAlignment="1">
      <alignment horizontal="left"/>
    </xf>
    <xf numFmtId="164" fontId="1" fillId="3" borderId="0" xfId="0" applyNumberFormat="1" applyFont="1" applyFill="1"/>
    <xf numFmtId="9" fontId="0" fillId="3" borderId="0" xfId="0" applyNumberFormat="1" applyFont="1" applyFill="1" applyAlignment="1">
      <alignment horizontal="left" indent="2"/>
    </xf>
    <xf numFmtId="0" fontId="1" fillId="3" borderId="0" xfId="0" applyFont="1" applyFill="1"/>
    <xf numFmtId="0" fontId="0" fillId="3" borderId="0" xfId="0" applyFill="1"/>
    <xf numFmtId="9" fontId="1" fillId="3" borderId="0" xfId="0" applyNumberFormat="1" applyFont="1" applyFill="1"/>
    <xf numFmtId="2" fontId="1" fillId="3" borderId="0" xfId="0" applyNumberFormat="1" applyFont="1" applyFill="1"/>
    <xf numFmtId="0" fontId="0" fillId="3" borderId="0" xfId="0" applyFill="1" applyAlignment="1">
      <alignment horizontal="left"/>
    </xf>
    <xf numFmtId="6" fontId="2" fillId="0" borderId="0" xfId="0" applyNumberFormat="1" applyFont="1" applyAlignment="1">
      <alignment horizontal="left" indent="2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5931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activeCell="C11" sqref="C11"/>
    </sheetView>
  </sheetViews>
  <sheetFormatPr defaultRowHeight="15"/>
  <cols>
    <col min="1" max="1" width="38.5703125" bestFit="1" customWidth="1"/>
    <col min="2" max="2" width="8.28515625" customWidth="1"/>
  </cols>
  <sheetData>
    <row r="1" spans="1:4">
      <c r="A1" t="s">
        <v>15</v>
      </c>
      <c r="C1" s="10">
        <f>SUM(C2:C7)</f>
        <v>7500</v>
      </c>
      <c r="D1" s="4"/>
    </row>
    <row r="2" spans="1:4">
      <c r="A2" s="1" t="s">
        <v>6</v>
      </c>
      <c r="B2" s="1"/>
      <c r="C2" s="8">
        <v>500</v>
      </c>
    </row>
    <row r="3" spans="1:4">
      <c r="A3" s="1" t="s">
        <v>3</v>
      </c>
      <c r="B3" s="1"/>
      <c r="C3" s="8">
        <v>1500</v>
      </c>
    </row>
    <row r="4" spans="1:4">
      <c r="A4" s="1" t="s">
        <v>9</v>
      </c>
      <c r="B4" s="1"/>
      <c r="C4" s="8">
        <v>2500</v>
      </c>
    </row>
    <row r="5" spans="1:4">
      <c r="A5" s="1" t="s">
        <v>7</v>
      </c>
      <c r="B5" s="1"/>
      <c r="C5" s="8">
        <v>1000</v>
      </c>
    </row>
    <row r="6" spans="1:4">
      <c r="A6" s="1" t="s">
        <v>8</v>
      </c>
      <c r="B6" s="1"/>
      <c r="C6" s="8">
        <v>1000</v>
      </c>
    </row>
    <row r="7" spans="1:4">
      <c r="A7" s="1" t="s">
        <v>4</v>
      </c>
      <c r="B7" s="1"/>
      <c r="C7" s="8">
        <v>1000</v>
      </c>
    </row>
    <row r="9" spans="1:4">
      <c r="A9" s="2" t="s">
        <v>5</v>
      </c>
      <c r="B9" s="2"/>
      <c r="C9" s="9">
        <v>50</v>
      </c>
    </row>
    <row r="10" spans="1:4">
      <c r="A10" s="14" t="s">
        <v>12</v>
      </c>
      <c r="B10" s="21"/>
      <c r="C10" s="15">
        <f>C1/C9</f>
        <v>150</v>
      </c>
      <c r="D10" s="4"/>
    </row>
    <row r="12" spans="1:4">
      <c r="A12" s="2" t="s">
        <v>10</v>
      </c>
      <c r="B12" s="1"/>
      <c r="C12" s="8">
        <v>350</v>
      </c>
    </row>
    <row r="13" spans="1:4">
      <c r="A13" s="2" t="s">
        <v>2</v>
      </c>
      <c r="B13" s="5">
        <v>0.6</v>
      </c>
      <c r="C13" s="7">
        <f>C12*B13</f>
        <v>210</v>
      </c>
      <c r="D13" s="4"/>
    </row>
    <row r="14" spans="1:4">
      <c r="A14" s="14" t="s">
        <v>21</v>
      </c>
      <c r="B14" s="16">
        <f>1-B13</f>
        <v>0.4</v>
      </c>
      <c r="C14" s="15">
        <f>C12-C13</f>
        <v>140</v>
      </c>
      <c r="D14" s="4"/>
    </row>
    <row r="16" spans="1:4">
      <c r="A16" t="s">
        <v>0</v>
      </c>
      <c r="C16" s="6">
        <v>0.75</v>
      </c>
    </row>
    <row r="17" spans="1:3">
      <c r="A17" t="s">
        <v>1</v>
      </c>
      <c r="C17" s="3">
        <f>1-C16</f>
        <v>0.25</v>
      </c>
    </row>
    <row r="18" spans="1:3">
      <c r="A18" s="17" t="s">
        <v>13</v>
      </c>
      <c r="B18" s="18"/>
      <c r="C18" s="17">
        <f>1/C17</f>
        <v>4</v>
      </c>
    </row>
    <row r="20" spans="1:3">
      <c r="A20" s="17" t="s">
        <v>11</v>
      </c>
      <c r="B20" s="18"/>
      <c r="C20" s="11">
        <f>C18*C14-C10</f>
        <v>410</v>
      </c>
    </row>
  </sheetData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Normal="100" workbookViewId="0">
      <selection activeCell="A15" sqref="A15"/>
    </sheetView>
  </sheetViews>
  <sheetFormatPr defaultRowHeight="15"/>
  <cols>
    <col min="1" max="1" width="38.5703125" bestFit="1" customWidth="1"/>
    <col min="2" max="2" width="8.28515625" customWidth="1"/>
  </cols>
  <sheetData>
    <row r="1" spans="1:7">
      <c r="A1" s="13" t="s">
        <v>14</v>
      </c>
      <c r="B1" s="12">
        <v>0</v>
      </c>
      <c r="C1" s="12">
        <v>1</v>
      </c>
      <c r="D1" s="12">
        <v>2</v>
      </c>
      <c r="E1" s="12">
        <v>3</v>
      </c>
      <c r="F1" s="12">
        <v>4</v>
      </c>
      <c r="G1" s="12">
        <v>5</v>
      </c>
    </row>
    <row r="2" spans="1:7">
      <c r="A2" s="13"/>
      <c r="B2" s="12"/>
      <c r="C2" s="12"/>
      <c r="D2" s="12"/>
      <c r="E2" s="12"/>
      <c r="F2" s="12"/>
      <c r="G2" s="12"/>
    </row>
    <row r="3" spans="1:7">
      <c r="A3" t="s">
        <v>15</v>
      </c>
      <c r="B3" s="8">
        <v>7500</v>
      </c>
      <c r="C3" s="10"/>
      <c r="D3" s="4"/>
    </row>
    <row r="4" spans="1:7">
      <c r="A4" s="2" t="s">
        <v>5</v>
      </c>
      <c r="B4" s="9">
        <v>50</v>
      </c>
    </row>
    <row r="5" spans="1:7">
      <c r="A5" s="14" t="s">
        <v>12</v>
      </c>
      <c r="B5" s="15">
        <f>B3/B4</f>
        <v>150</v>
      </c>
      <c r="D5" s="4"/>
    </row>
    <row r="7" spans="1:7">
      <c r="A7" s="2" t="s">
        <v>16</v>
      </c>
      <c r="B7" s="22">
        <v>50</v>
      </c>
      <c r="C7" s="8">
        <v>350</v>
      </c>
      <c r="D7" s="7">
        <f>C7+$B7</f>
        <v>400</v>
      </c>
      <c r="E7" s="7">
        <f>D7+$B7</f>
        <v>450</v>
      </c>
      <c r="F7" s="7">
        <f>E7+$B7</f>
        <v>500</v>
      </c>
      <c r="G7" s="7">
        <f>F7+$B7</f>
        <v>550</v>
      </c>
    </row>
    <row r="8" spans="1:7">
      <c r="A8" s="2" t="s">
        <v>2</v>
      </c>
      <c r="B8" s="5">
        <v>0.6</v>
      </c>
      <c r="C8" s="7">
        <f>C7*$B8</f>
        <v>210</v>
      </c>
      <c r="D8" s="7">
        <f>D7*$B8</f>
        <v>240</v>
      </c>
      <c r="E8" s="7">
        <f>E7*$B8</f>
        <v>270</v>
      </c>
      <c r="F8" s="7">
        <f>F7*$B8</f>
        <v>300</v>
      </c>
      <c r="G8" s="7">
        <f>G7*$B8</f>
        <v>330</v>
      </c>
    </row>
    <row r="9" spans="1:7">
      <c r="A9" s="14" t="s">
        <v>21</v>
      </c>
      <c r="B9" s="16">
        <f>1-B8</f>
        <v>0.4</v>
      </c>
      <c r="C9" s="15">
        <f>C7-C8</f>
        <v>140</v>
      </c>
      <c r="D9" s="15">
        <f>D7-D8</f>
        <v>160</v>
      </c>
      <c r="E9" s="15">
        <f>E7-E8</f>
        <v>180</v>
      </c>
      <c r="F9" s="15">
        <f>F7-F8</f>
        <v>200</v>
      </c>
      <c r="G9" s="15">
        <f>G7-G8</f>
        <v>220</v>
      </c>
    </row>
    <row r="11" spans="1:7">
      <c r="A11" t="s">
        <v>0</v>
      </c>
      <c r="C11" s="6">
        <v>1</v>
      </c>
      <c r="D11" s="6">
        <v>0.6</v>
      </c>
      <c r="E11" s="6">
        <f>D11+0.05</f>
        <v>0.65</v>
      </c>
      <c r="F11" s="6">
        <f>E11+0.05</f>
        <v>0.70000000000000007</v>
      </c>
      <c r="G11" s="6">
        <f>F11+0.05</f>
        <v>0.75000000000000011</v>
      </c>
    </row>
    <row r="12" spans="1:7">
      <c r="A12" s="17" t="s">
        <v>17</v>
      </c>
      <c r="B12" s="18"/>
      <c r="C12" s="19">
        <f>C11</f>
        <v>1</v>
      </c>
      <c r="D12" s="19">
        <f>C12*D11</f>
        <v>0.6</v>
      </c>
      <c r="E12" s="19">
        <f>D12*E11</f>
        <v>0.39</v>
      </c>
      <c r="F12" s="19">
        <f>E12*F11</f>
        <v>0.27300000000000002</v>
      </c>
      <c r="G12" s="19">
        <f>F12*G11</f>
        <v>0.20475000000000004</v>
      </c>
    </row>
    <row r="14" spans="1:7">
      <c r="A14" s="17" t="s">
        <v>22</v>
      </c>
      <c r="B14" s="18"/>
      <c r="C14" s="15">
        <f>C12*C9</f>
        <v>140</v>
      </c>
      <c r="D14" s="15">
        <f>D12*D9</f>
        <v>96</v>
      </c>
      <c r="E14" s="15">
        <f>E12*E9</f>
        <v>70.2</v>
      </c>
      <c r="F14" s="15">
        <f>F12*F9</f>
        <v>54.6</v>
      </c>
      <c r="G14" s="15">
        <f>G12*G9</f>
        <v>45.045000000000009</v>
      </c>
    </row>
    <row r="16" spans="1:7">
      <c r="A16" s="17" t="s">
        <v>20</v>
      </c>
      <c r="B16" s="20">
        <v>1</v>
      </c>
      <c r="C16" s="20">
        <f>B16*1.1</f>
        <v>1.1000000000000001</v>
      </c>
      <c r="D16" s="20">
        <f t="shared" ref="D16:G16" si="0">C16*1.1</f>
        <v>1.2100000000000002</v>
      </c>
      <c r="E16" s="20">
        <f t="shared" si="0"/>
        <v>1.3310000000000004</v>
      </c>
      <c r="F16" s="20">
        <f t="shared" si="0"/>
        <v>1.4641000000000006</v>
      </c>
      <c r="G16" s="20">
        <f t="shared" si="0"/>
        <v>1.6105100000000008</v>
      </c>
    </row>
    <row r="18" spans="1:7">
      <c r="A18" t="s">
        <v>18</v>
      </c>
      <c r="B18" s="7">
        <f>B5/B16</f>
        <v>150</v>
      </c>
      <c r="C18" s="7">
        <f>C14/C16</f>
        <v>127.27272727272727</v>
      </c>
      <c r="D18" s="7">
        <f>D14/D16</f>
        <v>79.338842975206603</v>
      </c>
      <c r="E18" s="7">
        <f>E14/E16</f>
        <v>52.742299023290748</v>
      </c>
      <c r="F18" s="7">
        <f>F14/F16</f>
        <v>37.292534662932844</v>
      </c>
      <c r="G18" s="7">
        <f>G14/G16</f>
        <v>27.969400997199635</v>
      </c>
    </row>
    <row r="19" spans="1:7">
      <c r="A19" s="17" t="s">
        <v>19</v>
      </c>
      <c r="B19" s="15">
        <f>-B18</f>
        <v>-150</v>
      </c>
      <c r="C19" s="15">
        <f>C18+B19</f>
        <v>-22.727272727272734</v>
      </c>
      <c r="D19" s="15">
        <f>D18+C19</f>
        <v>56.611570247933869</v>
      </c>
      <c r="E19" s="15">
        <f>E18+D19</f>
        <v>109.35386927122462</v>
      </c>
      <c r="F19" s="15">
        <f>F18+E19</f>
        <v>146.64640393415746</v>
      </c>
      <c r="G19" s="11">
        <f>G18+F19</f>
        <v>174.6158049313571</v>
      </c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CLV</vt:lpstr>
      <vt:lpstr>Discounted CLV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Nyquist</dc:creator>
  <cp:lastModifiedBy>Kathryn Nyquist</cp:lastModifiedBy>
  <cp:lastPrinted>2015-05-31T16:28:22Z</cp:lastPrinted>
  <dcterms:created xsi:type="dcterms:W3CDTF">2015-05-31T14:38:07Z</dcterms:created>
  <dcterms:modified xsi:type="dcterms:W3CDTF">2015-06-06T19:55:57Z</dcterms:modified>
</cp:coreProperties>
</file>